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558" activeTab="0"/>
  </bookViews>
  <sheets>
    <sheet name="9  мес" sheetId="1" r:id="rId1"/>
  </sheets>
  <definedNames>
    <definedName name="_xlnm.Print_Area" localSheetId="0">'9  мес'!$A$1:$I$180</definedName>
  </definedNames>
  <calcPr calcMode="manual"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<sst xmlns="http://schemas.openxmlformats.org/spreadsheetml/2006/main" count="188" uniqueCount="151">
  <si>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</si>
  <si>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</si>
  <si>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</si>
  <si>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</si>
  <si>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</si>
  <si>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</si>
  <si>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</si>
  <si>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</si>
  <si>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</si>
  <si>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</si>
  <si>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</si>
  <si>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</si>
  <si>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</si>
  <si>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</si>
  <si>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</si>
  <si>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</si>
  <si>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</si>
  <si>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</si>
  <si>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</si>
  <si>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</si>
  <si>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</si>
  <si>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</si>
  <si>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</si>
  <si>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</si>
  <si>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</si>
  <si>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</si>
  <si>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</si>
  <si>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</si>
  <si>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</si>
  <si>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</si>
  <si>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</si>
  <si>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</si>
  <si>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</si>
  <si>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</si>
  <si>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</si>
  <si>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</si>
  <si>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</si>
  <si>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</si>
  <si>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</si>
  <si>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</si>
  <si>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</si>
  <si>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</si>
  <si>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</si>
  <si>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</si>
  <si>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</si>
  <si>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</si>
  <si>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</si>
  <si>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</si>
  <si>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</si>
  <si>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</si>
  <si>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</si>
  <si>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</si>
  <si>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</si>
  <si>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</si>
  <si>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</si>
  <si>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</si>
  <si>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</si>
  <si>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</si>
  <si>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</si>
  <si>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</si>
  <si>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</si>
  <si>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</si>
  <si>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</si>
  <si>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</si>
  <si>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</si>
  <si>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</si>
  <si>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</si>
  <si>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</si>
  <si>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</si>
  <si>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</si>
  <si>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</si>
  <si>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</si>
  <si>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</si>
  <si>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</si>
  <si>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</si>
  <si>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</si>
  <si>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</si>
  <si>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</si>
  <si>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</si>
  <si>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</si>
  <si>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</si>
  <si>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</si>
  <si>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</si>
  <si>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</si>
  <si>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</si>
  <si>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</si>
  <si>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</si>
  <si>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</si>
  <si>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</si>
  <si>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</si>
  <si>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</si>
  <si>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</si>
  <si>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</si>
  <si>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</si>
  <si>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</si>
  <si>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</si>
  <si>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</si>
  <si>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</si>
  <si>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</si>
  <si>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</si>
  <si>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</si>
  <si>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</si>
  <si>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</si>
  <si>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</si>
  <si>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</si>
  <si>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</si>
  <si>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</si>
  <si>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</si>
  <si>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</si>
  <si>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</si>
  <si>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</si>
  <si>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</si>
  <si>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</si>
  <si>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</si>
  <si>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</si>
  <si>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</si>
  <si>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</si>
  <si>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</si>
  <si>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</si>
  <si>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</si>
  <si>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</si>
  <si>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</si>
  <si>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</si>
  <si>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</si>
  <si>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</si>
  <si>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</si>
  <si>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</si>
  <si>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</si>
  <si>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</si>
  <si>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</si>
  <si>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</si>
  <si>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</si>
  <si>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</si>
  <si>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</si>
  <si>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</si>
  <si>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</si>
  <si>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</si>
  <si>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</si>
  <si>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</si>
  <si>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</si>
  <si>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</si>
  <si>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</si>
  <si>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</si>
  <si>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</si>
  <si>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</si>
  <si>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</si>
  <si>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2020 год</t>
  </si>
  <si>
    <t xml:space="preserve">Исполняющий обязанности главы Новотитаровского сельского поселения </t>
  </si>
  <si>
    <t>О.А. Пройдисвет</t>
  </si>
  <si>
    <t>от  12.11.2020        №   83-21/04</t>
  </si>
  <si>
    <r>
      <t xml:space="preserve">Выполнение отдельных показателей прогноза 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</si>
</sst>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#.0"/>
    <numFmt numFmtId="175" formatCode="0.000"/>
    <numFmt numFmtId="176" formatCode="0.0000"/>
    <numFmt numFmtId="177" formatCode="#,##0;\-#,##0"/>
    <numFmt numFmtId="178" formatCode="0.00000"/>
    <numFmt numFmtId="179" formatCode="#,##0.0;\-#,##0.0"/>
    <numFmt numFmtId="180" formatCode="#,###.00"/>
    <numFmt numFmtId="181" formatCode="#,##0.000"/>
    <numFmt numFmtId="182" formatCode="#,###.000"/>
    <numFmt numFmtId="183" formatCode="#,##0.00_р_."/>
    <numFmt numFmtId="184" formatCode="#,##0.00000"/>
    <numFmt numFmtId="185" formatCode="#,##0.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 vertical="center"/>
    </xf>
    <xf numFmtId="173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72" fontId="2" fillId="40" borderId="10" xfId="0" applyNumberFormat="1" applyFont="1" applyFill="1" applyBorder="1" applyAlignment="1">
      <alignment horizontal="center" vertical="center"/>
    </xf>
    <xf numFmtId="173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9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73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 horizontal="center" vertical="center"/>
    </xf>
    <xf numFmtId="175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72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72" fontId="50" fillId="33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1" fontId="2" fillId="33" borderId="10" xfId="0" applyNumberFormat="1" applyFont="1" applyFill="1" applyBorder="1" applyAlignment="1">
      <alignment horizontal="center" vertical="center"/>
    </xf>
    <xf numFmtId="181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2" fontId="50" fillId="0" borderId="10" xfId="0" applyNumberFormat="1" applyFont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/>
    </xf>
    <xf numFmtId="172" fontId="50" fillId="2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SheetLayoutView="81" zoomScalePageLayoutView="0" workbookViewId="0" topLeftCell="A2">
      <selection activeCell="A7" sqref="A7:G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4.375" style="1" customWidth="1"/>
    <col min="8" max="8" width="0" style="1" hidden="1" customWidth="1"/>
    <col min="9" max="9" width="11.75390625" style="1" customWidth="1"/>
    <col min="10" max="16384" width="9.125" style="1" customWidth="1"/>
  </cols>
  <sheetData>
    <row r="1" spans="1:8" ht="18.75" hidden="1">
      <c r="A1" s="2"/>
      <c r="B1" s="2"/>
      <c r="C1" s="143" t="s">
        <v>0</v>
      </c>
      <c r="D1" s="143"/>
      <c r="E1" s="143"/>
      <c r="F1" s="143"/>
      <c r="G1" s="143"/>
      <c r="H1" s="2"/>
    </row>
    <row r="2" spans="1:8" ht="18.75">
      <c r="A2" s="2"/>
      <c r="B2" s="2"/>
      <c r="C2" s="93"/>
      <c r="D2" s="93"/>
      <c r="E2" s="102" t="s">
        <v>144</v>
      </c>
      <c r="F2" s="93"/>
      <c r="G2" s="123"/>
      <c r="H2" s="2"/>
    </row>
    <row r="3" spans="1:9" s="3" customFormat="1" ht="18.75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.75">
      <c r="A4" s="72"/>
      <c r="B4" s="72"/>
      <c r="C4" s="72"/>
      <c r="D4" s="72"/>
      <c r="E4" s="131" t="s">
        <v>139</v>
      </c>
      <c r="F4" s="131"/>
      <c r="G4" s="131"/>
      <c r="H4" s="131"/>
      <c r="I4" s="131"/>
    </row>
    <row r="5" spans="1:9" s="3" customFormat="1" ht="18.75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.75">
      <c r="A6" s="103"/>
      <c r="B6" s="103"/>
      <c r="C6" s="103"/>
      <c r="D6" s="103"/>
      <c r="E6" s="149" t="s">
        <v>149</v>
      </c>
      <c r="F6" s="149"/>
      <c r="G6" s="149"/>
      <c r="H6" s="149"/>
      <c r="I6" s="149"/>
    </row>
    <row r="7" spans="1:10" ht="82.5" customHeight="1">
      <c r="A7" s="130" t="s">
        <v>150</v>
      </c>
      <c r="B7" s="130"/>
      <c r="C7" s="130"/>
      <c r="D7" s="130"/>
      <c r="E7" s="130"/>
      <c r="F7" s="130"/>
      <c r="G7" s="130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4" t="s">
        <v>1</v>
      </c>
      <c r="B9" s="144"/>
      <c r="C9" s="144"/>
      <c r="D9" s="144"/>
      <c r="E9" s="144"/>
      <c r="F9" s="144"/>
      <c r="G9" s="144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5" t="s">
        <v>2</v>
      </c>
      <c r="B11" s="6" t="s">
        <v>3</v>
      </c>
      <c r="C11" s="6" t="s">
        <v>4</v>
      </c>
      <c r="D11" s="146" t="s">
        <v>5</v>
      </c>
      <c r="E11" s="7" t="s">
        <v>146</v>
      </c>
      <c r="F11" s="128" t="s">
        <v>141</v>
      </c>
      <c r="G11" s="147" t="s">
        <v>142</v>
      </c>
    </row>
    <row r="12" spans="1:7" ht="24" customHeight="1">
      <c r="A12" s="145"/>
      <c r="B12" s="6" t="s">
        <v>6</v>
      </c>
      <c r="C12" s="6" t="s">
        <v>7</v>
      </c>
      <c r="D12" s="146"/>
      <c r="E12" s="6" t="s">
        <v>8</v>
      </c>
      <c r="F12" s="129"/>
      <c r="G12" s="148"/>
    </row>
    <row r="13" spans="1:8" ht="24" customHeight="1">
      <c r="A13" s="139" t="s">
        <v>9</v>
      </c>
      <c r="B13" s="139"/>
      <c r="C13" s="139"/>
      <c r="D13" s="139"/>
      <c r="E13" s="139"/>
      <c r="F13" s="139"/>
      <c r="G13" s="139"/>
      <c r="H13" s="139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0.08</v>
      </c>
      <c r="F19" s="114">
        <v>0.057</v>
      </c>
      <c r="G19" s="9">
        <f>F19/E19*100</f>
        <v>71.25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0.5</v>
      </c>
      <c r="F21" s="115">
        <v>0.3</v>
      </c>
      <c r="G21" s="9">
        <f>F21/E21*100</f>
        <v>60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5" t="s">
        <v>25</v>
      </c>
      <c r="B29" s="135"/>
      <c r="C29" s="135"/>
      <c r="D29" s="135"/>
      <c r="E29" s="135"/>
      <c r="F29" s="135"/>
      <c r="G29" s="135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5" t="s">
        <v>55</v>
      </c>
      <c r="B56" s="135"/>
      <c r="C56" s="135"/>
      <c r="D56" s="135"/>
      <c r="E56" s="135"/>
      <c r="F56" s="135"/>
      <c r="G56" s="135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1.963</v>
      </c>
      <c r="F62" s="121">
        <f>F65+F64</f>
        <v>1.92</v>
      </c>
      <c r="G62" s="9">
        <f aca="true" t="shared" si="4" ref="G62:G78">F62/E62*100</f>
        <v>97.80947529291899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107">
        <v>0</v>
      </c>
      <c r="F63" s="6"/>
      <c r="G63" s="9" t="e">
        <f t="shared" si="4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0.66</v>
      </c>
      <c r="F64" s="118">
        <v>0.72</v>
      </c>
      <c r="G64" s="9">
        <f t="shared" si="4"/>
        <v>109.09090909090908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1.303</v>
      </c>
      <c r="F65" s="122">
        <v>1.2</v>
      </c>
      <c r="G65" s="9">
        <f t="shared" si="4"/>
        <v>92.0951650038373</v>
      </c>
    </row>
    <row r="66" spans="1:7" ht="1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2.6799999999999997</v>
      </c>
      <c r="F66" s="97">
        <f>F67+F68+F69</f>
        <v>2.33</v>
      </c>
      <c r="G66" s="9">
        <f t="shared" si="4"/>
        <v>86.9402985074627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22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1.52</v>
      </c>
      <c r="F68" s="122">
        <v>1.22</v>
      </c>
      <c r="G68" s="9">
        <f t="shared" si="4"/>
        <v>80.26315789473684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64">
        <v>1.16</v>
      </c>
      <c r="F69" s="122">
        <v>1.11</v>
      </c>
      <c r="G69" s="9">
        <f t="shared" si="4"/>
        <v>95.68965517241381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108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107">
        <v>0.1</v>
      </c>
      <c r="F71" s="107"/>
      <c r="G71" s="9">
        <f t="shared" si="4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108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108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109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110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109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109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2.127</v>
      </c>
      <c r="F78" s="98">
        <f>SUM(F79:F81)</f>
        <v>1.743</v>
      </c>
      <c r="G78" s="9">
        <f t="shared" si="4"/>
        <v>81.94640338504938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1.4</v>
      </c>
      <c r="F79" s="113">
        <v>1.05</v>
      </c>
      <c r="G79" s="9">
        <f>F79/E79*100</f>
        <v>75.00000000000001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0.019</v>
      </c>
      <c r="F80" s="113">
        <v>0.018</v>
      </c>
      <c r="G80" s="9">
        <f aca="true" t="shared" si="6" ref="G80:G92">F80/E80*100</f>
        <v>94.73684210526315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0.708</v>
      </c>
      <c r="F81" s="113">
        <v>0.675</v>
      </c>
      <c r="G81" s="9">
        <f t="shared" si="6"/>
        <v>95.33898305084747</v>
      </c>
    </row>
    <row r="82" spans="1:7" s="31" customFormat="1" ht="1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2.42</v>
      </c>
      <c r="F82" s="98">
        <f>SUM(F84:F84:F85)</f>
        <v>2.4</v>
      </c>
      <c r="G82" s="9">
        <f t="shared" si="6"/>
        <v>99.17355371900827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108">
        <v>0</v>
      </c>
      <c r="F83" s="122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1.8</v>
      </c>
      <c r="F84" s="113">
        <v>1.9</v>
      </c>
      <c r="G84" s="9">
        <f t="shared" si="6"/>
        <v>105.55555555555556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0.62</v>
      </c>
      <c r="F85" s="113">
        <v>0.5</v>
      </c>
      <c r="G85" s="9">
        <f t="shared" si="6"/>
        <v>80.64516129032259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39">
        <f>E88+E89</f>
        <v>2.576</v>
      </c>
      <c r="F86" s="113">
        <f>F89+F88</f>
        <v>2.012</v>
      </c>
      <c r="G86" s="9">
        <f t="shared" si="6"/>
        <v>78.1055900621118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107">
        <v>0</v>
      </c>
      <c r="F87" s="113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0.016</v>
      </c>
      <c r="F88" s="113">
        <v>0.012</v>
      </c>
      <c r="G88" s="9">
        <f t="shared" si="6"/>
        <v>75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2.56</v>
      </c>
      <c r="F89" s="113">
        <v>2</v>
      </c>
      <c r="G89" s="9">
        <f t="shared" si="6"/>
        <v>78.125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186.39999999999998</v>
      </c>
      <c r="F90" s="97">
        <f>F91+F92</f>
        <v>139.795</v>
      </c>
      <c r="G90" s="9">
        <f>F90/E90*100</f>
        <v>74.99731759656653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92.3</v>
      </c>
      <c r="F91" s="14">
        <v>69.225</v>
      </c>
      <c r="G91" s="9">
        <f>F91/E91*100</f>
        <v>75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94.1</v>
      </c>
      <c r="F92" s="14">
        <v>70.57</v>
      </c>
      <c r="G92" s="9">
        <f t="shared" si="6"/>
        <v>74.99468650371945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5" t="s">
        <v>71</v>
      </c>
      <c r="B94" s="135"/>
      <c r="C94" s="135"/>
      <c r="D94" s="135"/>
      <c r="E94" s="135"/>
      <c r="F94" s="135"/>
      <c r="G94" s="135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1373</v>
      </c>
      <c r="F95" s="14">
        <f>F97+F98</f>
        <v>1030</v>
      </c>
      <c r="G95" s="9">
        <f>F95/E95*100</f>
        <v>75.01820830298617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4">
        <f aca="true" t="shared" si="8" ref="F96:F106">E96/4*1</f>
        <v>0</v>
      </c>
      <c r="G96" s="9" t="e">
        <f aca="true" t="shared" si="9" ref="G96:G108">F96/E96*100</f>
        <v>#DIV/0!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832</v>
      </c>
      <c r="F97" s="14">
        <v>624</v>
      </c>
      <c r="G97" s="9">
        <f>F97/E97*100</f>
        <v>75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541</v>
      </c>
      <c r="F98" s="14">
        <v>406</v>
      </c>
      <c r="G98" s="9">
        <f>F98/E98*100</f>
        <v>75.04621072088725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463</v>
      </c>
      <c r="F99" s="14">
        <f>F101+F102</f>
        <v>347</v>
      </c>
      <c r="G99" s="9">
        <f t="shared" si="9"/>
        <v>74.94600431965442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4">
        <f t="shared" si="8"/>
        <v>0</v>
      </c>
      <c r="G100" s="9" t="e">
        <f t="shared" si="9"/>
        <v>#DIV/0!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408</v>
      </c>
      <c r="F101" s="14">
        <v>306</v>
      </c>
      <c r="G101" s="9">
        <f t="shared" si="9"/>
        <v>75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55</v>
      </c>
      <c r="F102" s="14">
        <v>41</v>
      </c>
      <c r="G102" s="9">
        <f t="shared" si="9"/>
        <v>74.54545454545455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19">
        <v>0</v>
      </c>
      <c r="F103" s="104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04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04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04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2595</v>
      </c>
      <c r="F107" s="14">
        <v>1946</v>
      </c>
      <c r="G107" s="9">
        <f t="shared" si="9"/>
        <v>74.99036608863199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65</v>
      </c>
      <c r="F108" s="122">
        <v>49</v>
      </c>
      <c r="G108" s="9">
        <f t="shared" si="9"/>
        <v>75.38461538461539</v>
      </c>
    </row>
    <row r="109" spans="1:7" s="31" customFormat="1" ht="18.75" customHeight="1" hidden="1">
      <c r="A109" s="125" t="s">
        <v>132</v>
      </c>
      <c r="B109" s="126"/>
      <c r="C109" s="126"/>
      <c r="D109" s="126"/>
      <c r="E109" s="126"/>
      <c r="F109" s="126"/>
      <c r="G109" s="127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8.75" hidden="1">
      <c r="A114" s="140" t="s">
        <v>131</v>
      </c>
      <c r="B114" s="141"/>
      <c r="C114" s="141"/>
      <c r="D114" s="141"/>
      <c r="E114" s="141"/>
      <c r="F114" s="141"/>
      <c r="G114" s="142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32" t="s">
        <v>123</v>
      </c>
      <c r="B116" s="133"/>
      <c r="C116" s="133"/>
      <c r="D116" s="133"/>
      <c r="E116" s="133"/>
      <c r="F116" s="133"/>
      <c r="G116" s="134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5" t="s">
        <v>90</v>
      </c>
      <c r="B119" s="135"/>
      <c r="C119" s="135"/>
      <c r="D119" s="135"/>
      <c r="E119" s="135"/>
      <c r="F119" s="135"/>
      <c r="G119" s="135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3.441</v>
      </c>
      <c r="F120" s="113">
        <v>2.6</v>
      </c>
      <c r="G120" s="9">
        <f>F120/E120*100</f>
        <v>75.55943039814008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18.7</v>
      </c>
      <c r="F121" s="14">
        <v>14</v>
      </c>
      <c r="G121" s="9">
        <f>F121/E121*100</f>
        <v>74.8663101604278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5" t="s">
        <v>83</v>
      </c>
      <c r="B123" s="135"/>
      <c r="C123" s="135"/>
      <c r="D123" s="135"/>
      <c r="E123" s="135"/>
      <c r="F123" s="135"/>
      <c r="G123" s="135"/>
    </row>
    <row r="124" spans="1:7" s="57" customFormat="1" ht="30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30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4.2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5"/>
      <c r="B133" s="135"/>
      <c r="C133" s="135"/>
      <c r="D133" s="135"/>
      <c r="E133" s="135"/>
      <c r="F133" s="135"/>
      <c r="G133" s="135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5" t="s">
        <v>96</v>
      </c>
      <c r="B140" s="135"/>
      <c r="C140" s="135"/>
      <c r="D140" s="135"/>
      <c r="E140" s="135"/>
      <c r="F140" s="135"/>
      <c r="G140" s="135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4.25" hidden="1">
      <c r="A157" s="136" t="s">
        <v>124</v>
      </c>
      <c r="B157" s="137"/>
      <c r="C157" s="137"/>
      <c r="D157" s="137"/>
      <c r="E157" s="137"/>
      <c r="F157" s="137"/>
      <c r="G157" s="138"/>
      <c r="H157" s="80"/>
      <c r="I157" s="81"/>
      <c r="J157" s="82"/>
    </row>
    <row r="158" spans="1:10" s="57" customFormat="1" ht="4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30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60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24" t="s">
        <v>112</v>
      </c>
      <c r="B161" s="124"/>
      <c r="C161" s="124"/>
      <c r="D161" s="124"/>
      <c r="E161" s="124"/>
      <c r="F161" s="124"/>
      <c r="G161" s="124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77.3</v>
      </c>
      <c r="F162" s="6">
        <v>77.3</v>
      </c>
      <c r="G162" s="9">
        <f aca="true" t="shared" si="15" ref="G162:G167">F162/E162*100</f>
        <v>100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95.827</v>
      </c>
      <c r="F163" s="6">
        <v>95.827</v>
      </c>
      <c r="G163" s="9">
        <f t="shared" si="15"/>
        <v>100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130.216</v>
      </c>
      <c r="F165" s="6">
        <v>130.216</v>
      </c>
      <c r="G165" s="9">
        <f t="shared" si="15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30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8.75">
      <c r="A170" s="125" t="s">
        <v>127</v>
      </c>
      <c r="B170" s="126"/>
      <c r="C170" s="126"/>
      <c r="D170" s="126"/>
      <c r="E170" s="126"/>
      <c r="F170" s="126"/>
      <c r="G170" s="127"/>
    </row>
    <row r="171" spans="1:7" s="68" customFormat="1" ht="30">
      <c r="A171" s="29" t="s">
        <v>128</v>
      </c>
      <c r="B171" s="58"/>
      <c r="C171" s="58">
        <v>4.685</v>
      </c>
      <c r="D171" s="11"/>
      <c r="E171" s="58">
        <v>46</v>
      </c>
      <c r="F171" s="58">
        <v>37</v>
      </c>
      <c r="G171" s="9">
        <f>F171/E171*100</f>
        <v>80.43478260869566</v>
      </c>
    </row>
    <row r="172" spans="1:7" s="68" customFormat="1" ht="15">
      <c r="A172" s="29" t="s">
        <v>129</v>
      </c>
      <c r="B172" s="120"/>
      <c r="C172" s="58">
        <v>0.067</v>
      </c>
      <c r="D172" s="11"/>
      <c r="E172" s="58">
        <v>2.3</v>
      </c>
      <c r="F172" s="58">
        <v>2.1</v>
      </c>
      <c r="G172" s="9">
        <f>F172/E172*100</f>
        <v>91.30434782608697</v>
      </c>
    </row>
    <row r="173" spans="1:7" s="68" customFormat="1" ht="20.25" customHeight="1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0</v>
      </c>
      <c r="G173" s="9" t="e">
        <f>F173/E173*100</f>
        <v>#DIV/0!</v>
      </c>
    </row>
    <row r="174" spans="1:7" s="68" customFormat="1" ht="32.25" customHeight="1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80</v>
      </c>
      <c r="F174" s="58">
        <v>66</v>
      </c>
      <c r="G174" s="9">
        <f>F174/E174*100</f>
        <v>82.5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0.5">
      <c r="A180" s="116" t="s">
        <v>147</v>
      </c>
      <c r="B180" s="112"/>
      <c r="C180" s="112"/>
      <c r="D180" s="112"/>
      <c r="E180" s="111"/>
      <c r="F180" s="52"/>
      <c r="G180" s="52" t="s">
        <v>148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Елена</cp:lastModifiedBy>
  <cp:lastPrinted>2020-11-02T05:53:26Z</cp:lastPrinted>
  <dcterms:created xsi:type="dcterms:W3CDTF">2012-11-19T05:14:48Z</dcterms:created>
  <dcterms:modified xsi:type="dcterms:W3CDTF">2020-11-27T05:59:40Z</dcterms:modified>
  <cp:category/>
  <cp:version/>
  <cp:contentType/>
  <cp:contentStatus/>
</cp:coreProperties>
</file>